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hashank\FY 2025-26\169th\"/>
    </mc:Choice>
  </mc:AlternateContent>
  <xr:revisionPtr revIDLastSave="0" documentId="13_ncr:1_{C0C70CDA-1E0D-4A6F-B215-E4F42788E7C0}" xr6:coauthVersionLast="47" xr6:coauthVersionMax="47" xr10:uidLastSave="{00000000-0000-0000-0000-000000000000}"/>
  <bookViews>
    <workbookView xWindow="-120" yWindow="-120" windowWidth="29040" windowHeight="15720" xr2:uid="{D9C49FD4-068B-4813-8CAC-7B20DE4263B6}"/>
  </bookViews>
  <sheets>
    <sheet name="BankWise Disbursement Report 3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2" l="1"/>
  <c r="R54" i="2"/>
  <c r="P54" i="2"/>
  <c r="Q53" i="2"/>
  <c r="R53" i="2"/>
  <c r="P53" i="2"/>
  <c r="Q40" i="2"/>
  <c r="R40" i="2"/>
  <c r="P40" i="2"/>
  <c r="Q20" i="2"/>
  <c r="R20" i="2"/>
  <c r="P20" i="2"/>
  <c r="R52" i="2"/>
  <c r="Q52" i="2"/>
  <c r="P52" i="2"/>
  <c r="R51" i="2"/>
  <c r="Q51" i="2"/>
  <c r="P51" i="2"/>
  <c r="R50" i="2"/>
  <c r="Q50" i="2"/>
  <c r="P50" i="2"/>
  <c r="R49" i="2"/>
  <c r="Q49" i="2"/>
  <c r="P49" i="2"/>
  <c r="R48" i="2"/>
  <c r="Q48" i="2"/>
  <c r="P48" i="2"/>
  <c r="R47" i="2"/>
  <c r="Q47" i="2"/>
  <c r="P47" i="2"/>
  <c r="R46" i="2"/>
  <c r="Q46" i="2"/>
  <c r="P46" i="2"/>
  <c r="R45" i="2"/>
  <c r="Q45" i="2"/>
  <c r="P45" i="2"/>
  <c r="R43" i="2"/>
  <c r="Q43" i="2"/>
  <c r="P43" i="2"/>
  <c r="R42" i="2"/>
  <c r="Q42" i="2"/>
  <c r="P42" i="2"/>
  <c r="R39" i="2"/>
  <c r="Q39" i="2"/>
  <c r="P39" i="2"/>
  <c r="R38" i="2"/>
  <c r="Q38" i="2"/>
  <c r="P38" i="2"/>
  <c r="R37" i="2"/>
  <c r="Q37" i="2"/>
  <c r="P37" i="2"/>
  <c r="R36" i="2"/>
  <c r="Q36" i="2"/>
  <c r="P36" i="2"/>
  <c r="R35" i="2"/>
  <c r="Q35" i="2"/>
  <c r="P35" i="2"/>
  <c r="R34" i="2"/>
  <c r="Q34" i="2"/>
  <c r="P34" i="2"/>
  <c r="R33" i="2"/>
  <c r="Q33" i="2"/>
  <c r="P33" i="2"/>
  <c r="R32" i="2"/>
  <c r="Q32" i="2"/>
  <c r="P32" i="2"/>
  <c r="R31" i="2"/>
  <c r="Q31" i="2"/>
  <c r="P31" i="2"/>
  <c r="R30" i="2"/>
  <c r="Q30" i="2"/>
  <c r="P30" i="2"/>
  <c r="R29" i="2"/>
  <c r="Q29" i="2"/>
  <c r="P29" i="2"/>
  <c r="R28" i="2"/>
  <c r="Q28" i="2"/>
  <c r="P28" i="2"/>
  <c r="R27" i="2"/>
  <c r="Q27" i="2"/>
  <c r="P27" i="2"/>
  <c r="R26" i="2"/>
  <c r="Q26" i="2"/>
  <c r="P26" i="2"/>
  <c r="R25" i="2"/>
  <c r="Q25" i="2"/>
  <c r="P25" i="2"/>
  <c r="R24" i="2"/>
  <c r="Q24" i="2"/>
  <c r="P24" i="2"/>
  <c r="R23" i="2"/>
  <c r="Q23" i="2"/>
  <c r="P23" i="2"/>
  <c r="R22" i="2"/>
  <c r="Q22" i="2"/>
  <c r="P22" i="2"/>
  <c r="P9" i="2"/>
  <c r="Q9" i="2"/>
  <c r="R9" i="2"/>
  <c r="P10" i="2"/>
  <c r="Q10" i="2"/>
  <c r="R10" i="2"/>
  <c r="P11" i="2"/>
  <c r="Q11" i="2"/>
  <c r="R11" i="2"/>
  <c r="P12" i="2"/>
  <c r="Q12" i="2"/>
  <c r="R12" i="2"/>
  <c r="P13" i="2"/>
  <c r="Q13" i="2"/>
  <c r="R13" i="2"/>
  <c r="P14" i="2"/>
  <c r="Q14" i="2"/>
  <c r="R14" i="2"/>
  <c r="P15" i="2"/>
  <c r="Q15" i="2"/>
  <c r="R15" i="2"/>
  <c r="P16" i="2"/>
  <c r="Q16" i="2"/>
  <c r="R16" i="2"/>
  <c r="P17" i="2"/>
  <c r="Q17" i="2"/>
  <c r="R17" i="2"/>
  <c r="P18" i="2"/>
  <c r="Q18" i="2"/>
  <c r="R18" i="2"/>
  <c r="P19" i="2"/>
  <c r="Q19" i="2"/>
  <c r="R19" i="2"/>
  <c r="Q8" i="2"/>
  <c r="R8" i="2"/>
  <c r="P8" i="2"/>
  <c r="E54" i="2"/>
  <c r="F54" i="2"/>
  <c r="G54" i="2"/>
  <c r="H54" i="2"/>
  <c r="I54" i="2"/>
  <c r="J54" i="2"/>
  <c r="K54" i="2"/>
  <c r="L54" i="2"/>
  <c r="M54" i="2"/>
  <c r="N54" i="2"/>
  <c r="O54" i="2"/>
  <c r="D54" i="2"/>
  <c r="O53" i="2"/>
  <c r="N53" i="2"/>
  <c r="M53" i="2"/>
  <c r="L53" i="2"/>
  <c r="K53" i="2"/>
  <c r="J53" i="2"/>
  <c r="I53" i="2"/>
  <c r="H53" i="2"/>
  <c r="G53" i="2"/>
  <c r="F53" i="2"/>
  <c r="E53" i="2"/>
  <c r="D53" i="2"/>
  <c r="O40" i="2"/>
  <c r="N40" i="2"/>
  <c r="M40" i="2"/>
  <c r="L40" i="2"/>
  <c r="K40" i="2"/>
  <c r="J40" i="2"/>
  <c r="I40" i="2"/>
  <c r="H40" i="2"/>
  <c r="G40" i="2"/>
  <c r="F40" i="2"/>
  <c r="E40" i="2"/>
  <c r="D40" i="2"/>
  <c r="O20" i="2"/>
  <c r="N20" i="2"/>
  <c r="M20" i="2"/>
  <c r="L20" i="2"/>
  <c r="K20" i="2"/>
  <c r="J20" i="2"/>
  <c r="I20" i="2"/>
  <c r="H20" i="2"/>
  <c r="G20" i="2"/>
  <c r="F20" i="2"/>
  <c r="E20" i="2"/>
  <c r="D20" i="2"/>
  <c r="D57" i="2" l="1"/>
</calcChain>
</file>

<file path=xl/sharedStrings.xml><?xml version="1.0" encoding="utf-8"?>
<sst xmlns="http://schemas.openxmlformats.org/spreadsheetml/2006/main" count="86" uniqueCount="69">
  <si>
    <t>Bank Type :</t>
  </si>
  <si>
    <t>ALL</t>
  </si>
  <si>
    <t>State :</t>
  </si>
  <si>
    <t>Financial Year :</t>
  </si>
  <si>
    <t>2025-2026</t>
  </si>
  <si>
    <t>Bank :</t>
  </si>
  <si>
    <t>Scheme :</t>
  </si>
  <si>
    <t>Data Till Date :</t>
  </si>
  <si>
    <t>31/03/2026</t>
  </si>
  <si>
    <t>Report As On :</t>
  </si>
  <si>
    <t>[Amount Rs. in Crore]</t>
  </si>
  <si>
    <t>Sr No</t>
  </si>
  <si>
    <t>Bank Type Name</t>
  </si>
  <si>
    <t>Bank Name</t>
  </si>
  <si>
    <t>Shishu</t>
  </si>
  <si>
    <t>(Loans up to Rs. 50,000)</t>
  </si>
  <si>
    <t>Kishor</t>
  </si>
  <si>
    <t>(Loans above Rs 50,000 upto Rs 5 Lakh)</t>
  </si>
  <si>
    <t>Tarun</t>
  </si>
  <si>
    <t>(Loans above Rs 5 lakh upto Rs 10 Lakh)</t>
  </si>
  <si>
    <t>TarunPlus</t>
  </si>
  <si>
    <t>(Loans above Rs 10 lakh upto Rs 20 Lakh)</t>
  </si>
  <si>
    <t>Total</t>
  </si>
  <si>
    <t>No Of A/Cs</t>
  </si>
  <si>
    <t>Sanction Amt</t>
  </si>
  <si>
    <t>Disbursement Amt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</si>
  <si>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</si>
  <si>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</si>
  <si>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</si>
  <si>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</si>
  <si>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</si>
  <si>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</si>
  <si>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</si>
  <si>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</si>
  <si>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</si>
  <si>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</si>
  <si>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</si>
  <si>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</si>
  <si>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Private Sector Commercial Banks</t>
  </si>
  <si>
    <t>Federal Bank</t>
  </si>
  <si>
    <t>Dhanlaxmi Bank</t>
  </si>
  <si>
    <t>Jammu &amp; Kashmir Bank</t>
  </si>
  <si>
    <t>Karnataka Bank</t>
  </si>
  <si>
    <t>Karur Vysya Bank</t>
  </si>
  <si>
    <t>The Nainital Bank Limited</t>
  </si>
  <si>
    <t>Ratnakar Bank</t>
  </si>
  <si>
    <t>South Indian Bank</t>
  </si>
  <si>
    <t>ICICI Bank</t>
  </si>
  <si>
    <t>Axis Bank</t>
  </si>
  <si>
    <t>IndusInd Bank</t>
  </si>
  <si>
    <t>Yes Bank</t>
  </si>
  <si>
    <t>HDFC Bank</t>
  </si>
  <si>
    <t>DCB Bank</t>
  </si>
  <si>
    <t>Kotak Mahindra Bank</t>
  </si>
  <si>
    <t>Bandhan Bank</t>
  </si>
  <si>
    <t>IDFC Bank Limited</t>
  </si>
  <si>
    <t>IDBI Bank Limited</t>
  </si>
  <si>
    <t>Regional Rural Banks</t>
  </si>
  <si>
    <t>Rajasthan Gramin Bank</t>
  </si>
  <si>
    <t>Small Finance Banks</t>
  </si>
  <si>
    <t>SURYODAY MICRO FINANCE LIMITED</t>
  </si>
  <si>
    <t>Utkarsh Small Finance Bank</t>
  </si>
  <si>
    <t>Ujjivan Small Finance Bank</t>
  </si>
  <si>
    <t>Jana Small Finance Bank Limited</t>
  </si>
  <si>
    <t>Equitas Small Finance Bank</t>
  </si>
  <si>
    <t>AU Small Finance Bank Limited</t>
  </si>
  <si>
    <t>ESAF Small Finance Bank</t>
  </si>
  <si>
    <t>Unity Small Finance Bank Ltd.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</si>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</sst>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6" fillId="0" borderId="0" xfId="0" applyFont="1" applyAlignment="1">
      <alignment horizontal="center" vertical="center" wrapText="1"/>
    </xf>
    <xf numFmtId="22" fontId="16" fillId="0" borderId="0" xfId="0" applyNumberFormat="1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 wrapText="1"/>
    </xf>
    <xf numFmtId="0" fontId="0" fillId="0" borderId="23" xfId="0" applyBorder="1"/>
    <xf numFmtId="0" fontId="16" fillId="0" borderId="10" xfId="0" applyFont="1" applyBorder="1" applyAlignment="1">
      <alignment horizontal="right" wrapText="1"/>
    </xf>
    <xf numFmtId="0" fontId="16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2" fontId="16" fillId="0" borderId="10" xfId="0" applyNumberFormat="1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A39A-B9AE-487D-98D0-71EEE4D18743}">
  <dimension ref="A1:R57"/>
  <sheetViews>
    <sheetView showGridLines="0" tabSelected="1" workbookViewId="0">
      <pane ySplit="7" topLeftCell="A52" activePane="bottomLeft" state="frozen"/>
      <selection pane="bottomLeft" activeCell="J60" sqref="J60"/>
    </sheetView>
  </sheetViews>
  <sheetFormatPr defaultRowHeight="15" x14ac:dyDescent="0.25"/>
  <cols>
    <col min="1" max="1" width="13.85546875" bestFit="1" customWidth="1"/>
    <col min="2" max="2" width="6.42578125" customWidth="1"/>
    <col min="3" max="3" width="36.5703125" bestFit="1" customWidth="1"/>
    <col min="4" max="4" width="14.5703125" bestFit="1" customWidth="1"/>
    <col min="5" max="5" width="12.85546875" bestFit="1" customWidth="1"/>
    <col min="6" max="6" width="18.140625" bestFit="1" customWidth="1"/>
    <col min="7" max="7" width="10.85546875" bestFit="1" customWidth="1"/>
    <col min="8" max="8" width="12.85546875" bestFit="1" customWidth="1"/>
    <col min="9" max="9" width="18.140625" bestFit="1" customWidth="1"/>
    <col min="10" max="10" width="10.85546875" bestFit="1" customWidth="1"/>
    <col min="11" max="11" width="12.85546875" bestFit="1" customWidth="1"/>
    <col min="12" max="12" width="18.140625" bestFit="1" customWidth="1"/>
    <col min="13" max="13" width="10.85546875" bestFit="1" customWidth="1"/>
    <col min="14" max="14" width="12.85546875" bestFit="1" customWidth="1"/>
    <col min="15" max="15" width="18.140625" bestFit="1" customWidth="1"/>
    <col min="16" max="16" width="10.85546875" bestFit="1" customWidth="1"/>
    <col min="17" max="17" width="12.85546875" bestFit="1" customWidth="1"/>
    <col min="18" max="18" width="18.140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8" x14ac:dyDescent="0.25">
      <c r="A2" s="1" t="s">
        <v>5</v>
      </c>
      <c r="B2" s="1" t="s">
        <v>1</v>
      </c>
      <c r="C2" s="1" t="s">
        <v>6</v>
      </c>
      <c r="D2" s="1" t="s">
        <v>7</v>
      </c>
      <c r="E2" s="1" t="s">
        <v>8</v>
      </c>
    </row>
    <row r="3" spans="1:18" x14ac:dyDescent="0.25">
      <c r="A3" s="1" t="s">
        <v>9</v>
      </c>
      <c r="B3" s="2">
        <v>46057.669062499997</v>
      </c>
    </row>
    <row r="4" spans="1:18" x14ac:dyDescent="0.25">
      <c r="A4" s="9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8" ht="15" customHeight="1" x14ac:dyDescent="0.25">
      <c r="A5" s="12" t="s">
        <v>11</v>
      </c>
      <c r="B5" s="12" t="s">
        <v>12</v>
      </c>
      <c r="C5" s="12" t="s">
        <v>13</v>
      </c>
      <c r="D5" s="15" t="s">
        <v>14</v>
      </c>
      <c r="E5" s="16"/>
      <c r="F5" s="17"/>
      <c r="G5" s="15" t="s">
        <v>16</v>
      </c>
      <c r="H5" s="16"/>
      <c r="I5" s="17"/>
      <c r="J5" s="15" t="s">
        <v>18</v>
      </c>
      <c r="K5" s="16"/>
      <c r="L5" s="17"/>
      <c r="M5" s="15" t="s">
        <v>20</v>
      </c>
      <c r="N5" s="16"/>
      <c r="O5" s="17"/>
      <c r="P5" s="15" t="s">
        <v>22</v>
      </c>
      <c r="Q5" s="16"/>
      <c r="R5" s="17"/>
    </row>
    <row r="6" spans="1:18" ht="15" customHeight="1" x14ac:dyDescent="0.25">
      <c r="A6" s="13"/>
      <c r="B6" s="13"/>
      <c r="C6" s="13"/>
      <c r="D6" s="18" t="s">
        <v>15</v>
      </c>
      <c r="E6" s="19"/>
      <c r="F6" s="20"/>
      <c r="G6" s="18" t="s">
        <v>17</v>
      </c>
      <c r="H6" s="19"/>
      <c r="I6" s="20"/>
      <c r="J6" s="18" t="s">
        <v>19</v>
      </c>
      <c r="K6" s="19"/>
      <c r="L6" s="20"/>
      <c r="M6" s="18" t="s">
        <v>21</v>
      </c>
      <c r="N6" s="19"/>
      <c r="O6" s="20"/>
      <c r="P6" s="18"/>
      <c r="Q6" s="19"/>
      <c r="R6" s="20"/>
    </row>
    <row r="7" spans="1:18" x14ac:dyDescent="0.25">
      <c r="A7" s="14"/>
      <c r="B7" s="14"/>
      <c r="C7" s="14"/>
      <c r="D7" s="3" t="s">
        <v>23</v>
      </c>
      <c r="E7" s="3" t="s">
        <v>24</v>
      </c>
      <c r="F7" s="3" t="s">
        <v>25</v>
      </c>
      <c r="G7" s="3" t="s">
        <v>23</v>
      </c>
      <c r="H7" s="3" t="s">
        <v>24</v>
      </c>
      <c r="I7" s="3" t="s">
        <v>25</v>
      </c>
      <c r="J7" s="3" t="s">
        <v>23</v>
      </c>
      <c r="K7" s="3" t="s">
        <v>24</v>
      </c>
      <c r="L7" s="3" t="s">
        <v>25</v>
      </c>
      <c r="M7" s="3" t="s">
        <v>23</v>
      </c>
      <c r="N7" s="3" t="s">
        <v>24</v>
      </c>
      <c r="O7" s="3" t="s">
        <v>25</v>
      </c>
      <c r="P7" s="3" t="s">
        <v>23</v>
      </c>
      <c r="Q7" s="3" t="s">
        <v>24</v>
      </c>
      <c r="R7" s="3" t="s">
        <v>25</v>
      </c>
    </row>
    <row r="8" spans="1:18" x14ac:dyDescent="0.25">
      <c r="A8" s="4">
        <v>1.1000000000000001</v>
      </c>
      <c r="B8" s="5"/>
      <c r="C8" s="4" t="s">
        <v>26</v>
      </c>
      <c r="D8" s="5">
        <v>23179</v>
      </c>
      <c r="E8" s="5">
        <v>55.53</v>
      </c>
      <c r="F8" s="5">
        <v>55.53</v>
      </c>
      <c r="G8" s="5">
        <v>26874</v>
      </c>
      <c r="H8" s="5">
        <v>669.46</v>
      </c>
      <c r="I8" s="5">
        <v>668.76</v>
      </c>
      <c r="J8" s="5">
        <v>13777</v>
      </c>
      <c r="K8" s="5">
        <v>1120.51</v>
      </c>
      <c r="L8" s="5">
        <v>1119.1300000000001</v>
      </c>
      <c r="M8" s="5">
        <v>2134</v>
      </c>
      <c r="N8" s="5">
        <v>312.45999999999998</v>
      </c>
      <c r="O8" s="5">
        <v>312.38</v>
      </c>
      <c r="P8" s="5">
        <f>D8+G8+J8+M8</f>
        <v>65964</v>
      </c>
      <c r="Q8" s="5">
        <f t="shared" ref="Q8:R8" si="0">E8+H8+K8+N8</f>
        <v>2157.96</v>
      </c>
      <c r="R8" s="5">
        <f t="shared" si="0"/>
        <v>2155.8000000000002</v>
      </c>
    </row>
    <row r="9" spans="1:18" x14ac:dyDescent="0.25">
      <c r="A9" s="4">
        <v>2.1</v>
      </c>
      <c r="B9" s="5"/>
      <c r="C9" s="4" t="s">
        <v>27</v>
      </c>
      <c r="D9" s="5">
        <v>19305</v>
      </c>
      <c r="E9" s="5">
        <v>42.44</v>
      </c>
      <c r="F9" s="5">
        <v>41.64</v>
      </c>
      <c r="G9" s="5">
        <v>26437</v>
      </c>
      <c r="H9" s="5">
        <v>731.17</v>
      </c>
      <c r="I9" s="5">
        <v>729.87</v>
      </c>
      <c r="J9" s="5">
        <v>14441</v>
      </c>
      <c r="K9" s="5">
        <v>1264.69</v>
      </c>
      <c r="L9" s="5">
        <v>1263.1400000000001</v>
      </c>
      <c r="M9" s="5">
        <v>1313</v>
      </c>
      <c r="N9" s="5">
        <v>237.82</v>
      </c>
      <c r="O9" s="5">
        <v>237.82</v>
      </c>
      <c r="P9" s="5">
        <f t="shared" ref="P9:P19" si="1">D9+G9+J9+M9</f>
        <v>61496</v>
      </c>
      <c r="Q9" s="5">
        <f t="shared" ref="Q9:Q19" si="2">E9+H9+K9+N9</f>
        <v>2276.12</v>
      </c>
      <c r="R9" s="5">
        <f t="shared" ref="R9:R19" si="3">F9+I9+L9+O9</f>
        <v>2272.4700000000003</v>
      </c>
    </row>
    <row r="10" spans="1:18" x14ac:dyDescent="0.25">
      <c r="A10" s="4">
        <v>2.2000000000000002</v>
      </c>
      <c r="B10" s="5"/>
      <c r="C10" s="4" t="s">
        <v>28</v>
      </c>
      <c r="D10" s="5">
        <v>1327</v>
      </c>
      <c r="E10" s="5">
        <v>3.49</v>
      </c>
      <c r="F10" s="5">
        <v>3.27</v>
      </c>
      <c r="G10" s="5">
        <v>6300</v>
      </c>
      <c r="H10" s="5">
        <v>124.03</v>
      </c>
      <c r="I10" s="5">
        <v>114.14</v>
      </c>
      <c r="J10" s="5">
        <v>1917</v>
      </c>
      <c r="K10" s="5">
        <v>143.63</v>
      </c>
      <c r="L10" s="5">
        <v>101.09</v>
      </c>
      <c r="M10" s="5">
        <v>2</v>
      </c>
      <c r="N10" s="5">
        <v>0.3</v>
      </c>
      <c r="O10" s="5">
        <v>0.3</v>
      </c>
      <c r="P10" s="5">
        <f t="shared" si="1"/>
        <v>9546</v>
      </c>
      <c r="Q10" s="5">
        <f t="shared" si="2"/>
        <v>271.45</v>
      </c>
      <c r="R10" s="5">
        <f t="shared" si="3"/>
        <v>218.8</v>
      </c>
    </row>
    <row r="11" spans="1:18" x14ac:dyDescent="0.25">
      <c r="A11" s="4">
        <v>2.2999999999999998</v>
      </c>
      <c r="B11" s="5"/>
      <c r="C11" s="4" t="s">
        <v>29</v>
      </c>
      <c r="D11" s="5">
        <v>22043</v>
      </c>
      <c r="E11" s="5">
        <v>72.7</v>
      </c>
      <c r="F11" s="5">
        <v>72.650000000000006</v>
      </c>
      <c r="G11" s="5">
        <v>23250</v>
      </c>
      <c r="H11" s="5">
        <v>265.07</v>
      </c>
      <c r="I11" s="5">
        <v>265.01</v>
      </c>
      <c r="J11" s="5">
        <v>493</v>
      </c>
      <c r="K11" s="5">
        <v>33.659999999999997</v>
      </c>
      <c r="L11" s="5">
        <v>33.659999999999997</v>
      </c>
      <c r="M11" s="5">
        <v>64</v>
      </c>
      <c r="N11" s="5">
        <v>8.14</v>
      </c>
      <c r="O11" s="5">
        <v>8.14</v>
      </c>
      <c r="P11" s="5">
        <f t="shared" si="1"/>
        <v>45850</v>
      </c>
      <c r="Q11" s="5">
        <f t="shared" si="2"/>
        <v>379.56999999999994</v>
      </c>
      <c r="R11" s="5">
        <f t="shared" si="3"/>
        <v>379.45999999999992</v>
      </c>
    </row>
    <row r="12" spans="1:18" x14ac:dyDescent="0.25">
      <c r="A12" s="4">
        <v>2.4</v>
      </c>
      <c r="B12" s="5"/>
      <c r="C12" s="4" t="s">
        <v>30</v>
      </c>
      <c r="D12" s="5">
        <v>3320</v>
      </c>
      <c r="E12" s="5">
        <v>8.3000000000000007</v>
      </c>
      <c r="F12" s="5">
        <v>8.2899999999999991</v>
      </c>
      <c r="G12" s="5">
        <v>9215</v>
      </c>
      <c r="H12" s="5">
        <v>241.2</v>
      </c>
      <c r="I12" s="5">
        <v>240.55</v>
      </c>
      <c r="J12" s="5">
        <v>4798</v>
      </c>
      <c r="K12" s="5">
        <v>418.15</v>
      </c>
      <c r="L12" s="5">
        <v>417.77</v>
      </c>
      <c r="M12" s="5">
        <v>14</v>
      </c>
      <c r="N12" s="5">
        <v>2.59</v>
      </c>
      <c r="O12" s="5">
        <v>2.59</v>
      </c>
      <c r="P12" s="5">
        <f t="shared" si="1"/>
        <v>17347</v>
      </c>
      <c r="Q12" s="5">
        <f t="shared" si="2"/>
        <v>670.24</v>
      </c>
      <c r="R12" s="5">
        <f t="shared" si="3"/>
        <v>669.2</v>
      </c>
    </row>
    <row r="13" spans="1:18" x14ac:dyDescent="0.25">
      <c r="A13" s="4">
        <v>2.5</v>
      </c>
      <c r="B13" s="5"/>
      <c r="C13" s="4" t="s">
        <v>31</v>
      </c>
      <c r="D13" s="5">
        <v>1283</v>
      </c>
      <c r="E13" s="5">
        <v>3.21</v>
      </c>
      <c r="F13" s="5">
        <v>2.98</v>
      </c>
      <c r="G13" s="5">
        <v>4406</v>
      </c>
      <c r="H13" s="5">
        <v>94.36</v>
      </c>
      <c r="I13" s="5">
        <v>89.73</v>
      </c>
      <c r="J13" s="5">
        <v>1775</v>
      </c>
      <c r="K13" s="5">
        <v>148.69</v>
      </c>
      <c r="L13" s="5">
        <v>143.5</v>
      </c>
      <c r="M13" s="5">
        <v>13</v>
      </c>
      <c r="N13" s="5">
        <v>2.35</v>
      </c>
      <c r="O13" s="5">
        <v>2.2999999999999998</v>
      </c>
      <c r="P13" s="5">
        <f t="shared" si="1"/>
        <v>7477</v>
      </c>
      <c r="Q13" s="5">
        <f t="shared" si="2"/>
        <v>248.60999999999999</v>
      </c>
      <c r="R13" s="5">
        <f t="shared" si="3"/>
        <v>238.51000000000002</v>
      </c>
    </row>
    <row r="14" spans="1:18" x14ac:dyDescent="0.25">
      <c r="A14" s="4">
        <v>2.6</v>
      </c>
      <c r="B14" s="5"/>
      <c r="C14" s="4" t="s">
        <v>32</v>
      </c>
      <c r="D14" s="5">
        <v>2205</v>
      </c>
      <c r="E14" s="5">
        <v>5.63</v>
      </c>
      <c r="F14" s="5">
        <v>5.63</v>
      </c>
      <c r="G14" s="5">
        <v>2376</v>
      </c>
      <c r="H14" s="5">
        <v>46.33</v>
      </c>
      <c r="I14" s="5">
        <v>46.31</v>
      </c>
      <c r="J14" s="5">
        <v>1020</v>
      </c>
      <c r="K14" s="5">
        <v>84.63</v>
      </c>
      <c r="L14" s="5">
        <v>84.6</v>
      </c>
      <c r="M14" s="5">
        <v>92</v>
      </c>
      <c r="N14" s="5">
        <v>14.57</v>
      </c>
      <c r="O14" s="5">
        <v>14.57</v>
      </c>
      <c r="P14" s="5">
        <f t="shared" si="1"/>
        <v>5693</v>
      </c>
      <c r="Q14" s="5">
        <f t="shared" si="2"/>
        <v>151.16</v>
      </c>
      <c r="R14" s="5">
        <f t="shared" si="3"/>
        <v>151.10999999999999</v>
      </c>
    </row>
    <row r="15" spans="1:18" x14ac:dyDescent="0.25">
      <c r="A15" s="4">
        <v>2.7</v>
      </c>
      <c r="B15" s="5"/>
      <c r="C15" s="4" t="s">
        <v>33</v>
      </c>
      <c r="D15" s="5">
        <v>1177</v>
      </c>
      <c r="E15" s="5">
        <v>3.14</v>
      </c>
      <c r="F15" s="5">
        <v>3.12</v>
      </c>
      <c r="G15" s="5">
        <v>715</v>
      </c>
      <c r="H15" s="5">
        <v>18.510000000000002</v>
      </c>
      <c r="I15" s="5">
        <v>18.39</v>
      </c>
      <c r="J15" s="5">
        <v>345</v>
      </c>
      <c r="K15" s="5">
        <v>26.66</v>
      </c>
      <c r="L15" s="5">
        <v>26.06</v>
      </c>
      <c r="M15" s="5">
        <v>30</v>
      </c>
      <c r="N15" s="5">
        <v>4.54</v>
      </c>
      <c r="O15" s="5">
        <v>4.5</v>
      </c>
      <c r="P15" s="5">
        <f t="shared" si="1"/>
        <v>2267</v>
      </c>
      <c r="Q15" s="5">
        <f t="shared" si="2"/>
        <v>52.85</v>
      </c>
      <c r="R15" s="5">
        <f t="shared" si="3"/>
        <v>52.07</v>
      </c>
    </row>
    <row r="16" spans="1:18" x14ac:dyDescent="0.25">
      <c r="A16" s="4">
        <v>2.8</v>
      </c>
      <c r="B16" s="5"/>
      <c r="C16" s="4" t="s">
        <v>34</v>
      </c>
      <c r="D16" s="5">
        <v>5796</v>
      </c>
      <c r="E16" s="5">
        <v>20.059999999999999</v>
      </c>
      <c r="F16" s="5">
        <v>19.579999999999998</v>
      </c>
      <c r="G16" s="5">
        <v>24908</v>
      </c>
      <c r="H16" s="5">
        <v>583.1</v>
      </c>
      <c r="I16" s="5">
        <v>563.37</v>
      </c>
      <c r="J16" s="5">
        <v>9504</v>
      </c>
      <c r="K16" s="5">
        <v>800.52</v>
      </c>
      <c r="L16" s="5">
        <v>794.01</v>
      </c>
      <c r="M16" s="5">
        <v>195</v>
      </c>
      <c r="N16" s="5">
        <v>12.98</v>
      </c>
      <c r="O16" s="5">
        <v>12.62</v>
      </c>
      <c r="P16" s="5">
        <f t="shared" si="1"/>
        <v>40403</v>
      </c>
      <c r="Q16" s="5">
        <f t="shared" si="2"/>
        <v>1416.6599999999999</v>
      </c>
      <c r="R16" s="5">
        <f t="shared" si="3"/>
        <v>1389.58</v>
      </c>
    </row>
    <row r="17" spans="1:18" x14ac:dyDescent="0.25">
      <c r="A17" s="4">
        <v>2.9</v>
      </c>
      <c r="B17" s="5"/>
      <c r="C17" s="4" t="s">
        <v>35</v>
      </c>
      <c r="D17" s="5">
        <v>2696</v>
      </c>
      <c r="E17" s="5">
        <v>7.59</v>
      </c>
      <c r="F17" s="5">
        <v>6.96</v>
      </c>
      <c r="G17" s="5">
        <v>14588</v>
      </c>
      <c r="H17" s="5">
        <v>319.56</v>
      </c>
      <c r="I17" s="5">
        <v>306.35000000000002</v>
      </c>
      <c r="J17" s="5">
        <v>3245</v>
      </c>
      <c r="K17" s="5">
        <v>273.14</v>
      </c>
      <c r="L17" s="5">
        <v>255.27</v>
      </c>
      <c r="M17" s="5">
        <v>9</v>
      </c>
      <c r="N17" s="5">
        <v>1.75</v>
      </c>
      <c r="O17" s="5">
        <v>1.55</v>
      </c>
      <c r="P17" s="5">
        <f t="shared" si="1"/>
        <v>20538</v>
      </c>
      <c r="Q17" s="5">
        <f t="shared" si="2"/>
        <v>602.04</v>
      </c>
      <c r="R17" s="5">
        <f t="shared" si="3"/>
        <v>570.13</v>
      </c>
    </row>
    <row r="18" spans="1:18" x14ac:dyDescent="0.25">
      <c r="A18" s="4">
        <v>2.1</v>
      </c>
      <c r="B18" s="5"/>
      <c r="C18" s="4" t="s">
        <v>36</v>
      </c>
      <c r="D18" s="5">
        <v>298</v>
      </c>
      <c r="E18" s="5">
        <v>1.17</v>
      </c>
      <c r="F18" s="5">
        <v>1.1299999999999999</v>
      </c>
      <c r="G18" s="5">
        <v>1701</v>
      </c>
      <c r="H18" s="5">
        <v>49.64</v>
      </c>
      <c r="I18" s="5">
        <v>49.46</v>
      </c>
      <c r="J18" s="5">
        <v>932</v>
      </c>
      <c r="K18" s="5">
        <v>77.569999999999993</v>
      </c>
      <c r="L18" s="5">
        <v>77.31</v>
      </c>
      <c r="M18" s="5">
        <v>1</v>
      </c>
      <c r="N18" s="5">
        <v>0.2</v>
      </c>
      <c r="O18" s="5">
        <v>0.2</v>
      </c>
      <c r="P18" s="5">
        <f t="shared" si="1"/>
        <v>2932</v>
      </c>
      <c r="Q18" s="5">
        <f t="shared" si="2"/>
        <v>128.57999999999998</v>
      </c>
      <c r="R18" s="5">
        <f t="shared" si="3"/>
        <v>128.1</v>
      </c>
    </row>
    <row r="19" spans="1:18" x14ac:dyDescent="0.25">
      <c r="A19" s="4">
        <v>2.11</v>
      </c>
      <c r="B19" s="5"/>
      <c r="C19" s="4" t="s">
        <v>37</v>
      </c>
      <c r="D19" s="5">
        <v>1616</v>
      </c>
      <c r="E19" s="5">
        <v>5.13</v>
      </c>
      <c r="F19" s="5">
        <v>4.93</v>
      </c>
      <c r="G19" s="5">
        <v>6357</v>
      </c>
      <c r="H19" s="5">
        <v>152.63999999999999</v>
      </c>
      <c r="I19" s="5">
        <v>148.86000000000001</v>
      </c>
      <c r="J19" s="5">
        <v>3121</v>
      </c>
      <c r="K19" s="5">
        <v>258.31</v>
      </c>
      <c r="L19" s="5">
        <v>249.63</v>
      </c>
      <c r="M19" s="5">
        <v>65</v>
      </c>
      <c r="N19" s="5">
        <v>10.47</v>
      </c>
      <c r="O19" s="5">
        <v>10.47</v>
      </c>
      <c r="P19" s="5">
        <f t="shared" si="1"/>
        <v>11159</v>
      </c>
      <c r="Q19" s="5">
        <f t="shared" si="2"/>
        <v>426.55</v>
      </c>
      <c r="R19" s="5">
        <f t="shared" si="3"/>
        <v>413.89000000000004</v>
      </c>
    </row>
    <row r="20" spans="1:18" x14ac:dyDescent="0.25">
      <c r="A20" s="7"/>
      <c r="B20" s="7"/>
      <c r="C20" s="7" t="s">
        <v>22</v>
      </c>
      <c r="D20" s="7">
        <f>SUM(D8:D19)</f>
        <v>84245</v>
      </c>
      <c r="E20" s="7">
        <f t="shared" ref="E20:R20" si="4">SUM(E8:E19)</f>
        <v>228.39</v>
      </c>
      <c r="F20" s="7">
        <f t="shared" si="4"/>
        <v>225.71</v>
      </c>
      <c r="G20" s="7">
        <f t="shared" si="4"/>
        <v>147127</v>
      </c>
      <c r="H20" s="7">
        <f t="shared" si="4"/>
        <v>3295.0699999999997</v>
      </c>
      <c r="I20" s="7">
        <f t="shared" si="4"/>
        <v>3240.7999999999997</v>
      </c>
      <c r="J20" s="7">
        <f t="shared" si="4"/>
        <v>55368</v>
      </c>
      <c r="K20" s="7">
        <f t="shared" si="4"/>
        <v>4650.16</v>
      </c>
      <c r="L20" s="7">
        <f t="shared" si="4"/>
        <v>4565.170000000001</v>
      </c>
      <c r="M20" s="7">
        <f t="shared" si="4"/>
        <v>3932</v>
      </c>
      <c r="N20" s="7">
        <f t="shared" si="4"/>
        <v>608.17000000000007</v>
      </c>
      <c r="O20" s="7">
        <f t="shared" si="4"/>
        <v>607.44000000000005</v>
      </c>
      <c r="P20" s="7">
        <f>SUM(P8:P19)</f>
        <v>290672</v>
      </c>
      <c r="Q20" s="7">
        <f t="shared" ref="Q20:R20" si="5">SUM(Q8:Q19)</f>
        <v>8781.7899999999991</v>
      </c>
      <c r="R20" s="7">
        <f t="shared" si="5"/>
        <v>8639.119999999999</v>
      </c>
    </row>
    <row r="21" spans="1:18" ht="15" customHeight="1" x14ac:dyDescent="0.25">
      <c r="A21" s="4">
        <v>3</v>
      </c>
      <c r="B21" s="21" t="s">
        <v>38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/>
      <c r="R21" s="6"/>
    </row>
    <row r="22" spans="1:18" x14ac:dyDescent="0.25">
      <c r="A22" s="4">
        <v>3.1</v>
      </c>
      <c r="B22" s="5"/>
      <c r="C22" s="4" t="s">
        <v>39</v>
      </c>
      <c r="D22" s="5">
        <v>2</v>
      </c>
      <c r="E22" s="5">
        <v>0.01</v>
      </c>
      <c r="F22" s="5">
        <v>0</v>
      </c>
      <c r="G22" s="5">
        <v>15</v>
      </c>
      <c r="H22" s="5">
        <v>0.47</v>
      </c>
      <c r="I22" s="5">
        <v>0.38</v>
      </c>
      <c r="J22" s="5">
        <v>20</v>
      </c>
      <c r="K22" s="5">
        <v>1.51</v>
      </c>
      <c r="L22" s="5">
        <v>1.28</v>
      </c>
      <c r="M22" s="5">
        <v>0</v>
      </c>
      <c r="N22" s="5">
        <v>0</v>
      </c>
      <c r="O22" s="5">
        <v>0</v>
      </c>
      <c r="P22" s="5">
        <f t="shared" ref="P22:P40" si="6">D22+G22+J22+M22</f>
        <v>37</v>
      </c>
      <c r="Q22" s="5">
        <f t="shared" ref="Q22:Q40" si="7">E22+H22+K22+N22</f>
        <v>1.99</v>
      </c>
      <c r="R22" s="5">
        <f t="shared" ref="R22:R40" si="8">F22+I22+L22+O22</f>
        <v>1.6600000000000001</v>
      </c>
    </row>
    <row r="23" spans="1:18" x14ac:dyDescent="0.25">
      <c r="A23" s="4">
        <v>3.2</v>
      </c>
      <c r="B23" s="5"/>
      <c r="C23" s="4" t="s">
        <v>40</v>
      </c>
      <c r="D23" s="5">
        <v>0</v>
      </c>
      <c r="E23" s="5">
        <v>0</v>
      </c>
      <c r="F23" s="5">
        <v>0</v>
      </c>
      <c r="G23" s="5">
        <v>2</v>
      </c>
      <c r="H23" s="5">
        <v>0.09</v>
      </c>
      <c r="I23" s="5">
        <v>0.09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 t="shared" si="6"/>
        <v>2</v>
      </c>
      <c r="Q23" s="5">
        <f t="shared" si="7"/>
        <v>0.09</v>
      </c>
      <c r="R23" s="5">
        <f t="shared" si="8"/>
        <v>0.09</v>
      </c>
    </row>
    <row r="24" spans="1:18" x14ac:dyDescent="0.25">
      <c r="A24" s="4">
        <v>3.3</v>
      </c>
      <c r="B24" s="5"/>
      <c r="C24" s="4" t="s">
        <v>41</v>
      </c>
      <c r="D24" s="5">
        <v>2</v>
      </c>
      <c r="E24" s="5">
        <v>0</v>
      </c>
      <c r="F24" s="5">
        <v>0</v>
      </c>
      <c r="G24" s="5">
        <v>12</v>
      </c>
      <c r="H24" s="5">
        <v>0.53</v>
      </c>
      <c r="I24" s="5">
        <v>0.53</v>
      </c>
      <c r="J24" s="5">
        <v>14</v>
      </c>
      <c r="K24" s="5">
        <v>1.08</v>
      </c>
      <c r="L24" s="5">
        <v>1.08</v>
      </c>
      <c r="M24" s="5">
        <v>0</v>
      </c>
      <c r="N24" s="5">
        <v>0</v>
      </c>
      <c r="O24" s="5">
        <v>0</v>
      </c>
      <c r="P24" s="5">
        <f t="shared" si="6"/>
        <v>28</v>
      </c>
      <c r="Q24" s="5">
        <f t="shared" si="7"/>
        <v>1.61</v>
      </c>
      <c r="R24" s="5">
        <f t="shared" si="8"/>
        <v>1.61</v>
      </c>
    </row>
    <row r="25" spans="1:18" x14ac:dyDescent="0.25">
      <c r="A25" s="4">
        <v>3.4</v>
      </c>
      <c r="B25" s="5"/>
      <c r="C25" s="4" t="s">
        <v>42</v>
      </c>
      <c r="D25" s="5">
        <v>36</v>
      </c>
      <c r="E25" s="5">
        <v>0.09</v>
      </c>
      <c r="F25" s="5">
        <v>0.02</v>
      </c>
      <c r="G25" s="5">
        <v>95</v>
      </c>
      <c r="H25" s="5">
        <v>2.86</v>
      </c>
      <c r="I25" s="5">
        <v>0.63</v>
      </c>
      <c r="J25" s="5">
        <v>30</v>
      </c>
      <c r="K25" s="5">
        <v>2.46</v>
      </c>
      <c r="L25" s="5">
        <v>1.53</v>
      </c>
      <c r="M25" s="5">
        <v>0</v>
      </c>
      <c r="N25" s="5">
        <v>0</v>
      </c>
      <c r="O25" s="5">
        <v>0</v>
      </c>
      <c r="P25" s="5">
        <f t="shared" si="6"/>
        <v>161</v>
      </c>
      <c r="Q25" s="5">
        <f t="shared" si="7"/>
        <v>5.41</v>
      </c>
      <c r="R25" s="5">
        <f t="shared" si="8"/>
        <v>2.1800000000000002</v>
      </c>
    </row>
    <row r="26" spans="1:18" x14ac:dyDescent="0.25">
      <c r="A26" s="4">
        <v>3.5</v>
      </c>
      <c r="B26" s="5"/>
      <c r="C26" s="4" t="s">
        <v>43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 t="shared" si="6"/>
        <v>0</v>
      </c>
      <c r="Q26" s="5">
        <f t="shared" si="7"/>
        <v>0</v>
      </c>
      <c r="R26" s="5">
        <f t="shared" si="8"/>
        <v>0</v>
      </c>
    </row>
    <row r="27" spans="1:18" x14ac:dyDescent="0.25">
      <c r="A27" s="4">
        <v>3.6</v>
      </c>
      <c r="B27" s="5"/>
      <c r="C27" s="4" t="s">
        <v>44</v>
      </c>
      <c r="D27" s="5">
        <v>1</v>
      </c>
      <c r="E27" s="5">
        <v>0</v>
      </c>
      <c r="F27" s="5">
        <v>0</v>
      </c>
      <c r="G27" s="5">
        <v>1</v>
      </c>
      <c r="H27" s="5">
        <v>0.05</v>
      </c>
      <c r="I27" s="5">
        <v>0.05</v>
      </c>
      <c r="J27" s="5">
        <v>1</v>
      </c>
      <c r="K27" s="5">
        <v>0.06</v>
      </c>
      <c r="L27" s="5">
        <v>0.06</v>
      </c>
      <c r="M27" s="5">
        <v>0</v>
      </c>
      <c r="N27" s="5">
        <v>0</v>
      </c>
      <c r="O27" s="5">
        <v>0</v>
      </c>
      <c r="P27" s="5">
        <f t="shared" si="6"/>
        <v>3</v>
      </c>
      <c r="Q27" s="5">
        <f t="shared" si="7"/>
        <v>0.11</v>
      </c>
      <c r="R27" s="5">
        <f t="shared" si="8"/>
        <v>0.11</v>
      </c>
    </row>
    <row r="28" spans="1:18" x14ac:dyDescent="0.25">
      <c r="A28" s="4">
        <v>3.7</v>
      </c>
      <c r="B28" s="5"/>
      <c r="C28" s="4" t="s">
        <v>45</v>
      </c>
      <c r="D28" s="5">
        <v>32031</v>
      </c>
      <c r="E28" s="5">
        <v>135.04</v>
      </c>
      <c r="F28" s="5">
        <v>135.04</v>
      </c>
      <c r="G28" s="5">
        <v>136380</v>
      </c>
      <c r="H28" s="5">
        <v>872.69</v>
      </c>
      <c r="I28" s="5">
        <v>872.69</v>
      </c>
      <c r="J28" s="5">
        <v>8</v>
      </c>
      <c r="K28" s="5">
        <v>0.47</v>
      </c>
      <c r="L28" s="5">
        <v>0.47</v>
      </c>
      <c r="M28" s="5">
        <v>0</v>
      </c>
      <c r="N28" s="5">
        <v>0</v>
      </c>
      <c r="O28" s="5">
        <v>0</v>
      </c>
      <c r="P28" s="5">
        <f t="shared" si="6"/>
        <v>168419</v>
      </c>
      <c r="Q28" s="5">
        <f t="shared" si="7"/>
        <v>1008.2</v>
      </c>
      <c r="R28" s="5">
        <f t="shared" si="8"/>
        <v>1008.2</v>
      </c>
    </row>
    <row r="29" spans="1:18" x14ac:dyDescent="0.25">
      <c r="A29" s="4">
        <v>3.8</v>
      </c>
      <c r="B29" s="5"/>
      <c r="C29" s="4" t="s">
        <v>46</v>
      </c>
      <c r="D29" s="5">
        <v>0</v>
      </c>
      <c r="E29" s="5">
        <v>0</v>
      </c>
      <c r="F29" s="5">
        <v>0</v>
      </c>
      <c r="G29" s="5">
        <v>1</v>
      </c>
      <c r="H29" s="5">
        <v>0.04</v>
      </c>
      <c r="I29" s="5">
        <v>0.04</v>
      </c>
      <c r="J29" s="5">
        <v>4</v>
      </c>
      <c r="K29" s="5">
        <v>0.4</v>
      </c>
      <c r="L29" s="5">
        <v>0.4</v>
      </c>
      <c r="M29" s="5">
        <v>0</v>
      </c>
      <c r="N29" s="5">
        <v>0</v>
      </c>
      <c r="O29" s="5">
        <v>0</v>
      </c>
      <c r="P29" s="5">
        <f t="shared" si="6"/>
        <v>5</v>
      </c>
      <c r="Q29" s="5">
        <f t="shared" si="7"/>
        <v>0.44</v>
      </c>
      <c r="R29" s="5">
        <f t="shared" si="8"/>
        <v>0.44</v>
      </c>
    </row>
    <row r="30" spans="1:18" x14ac:dyDescent="0.25">
      <c r="A30" s="4">
        <v>3.9</v>
      </c>
      <c r="B30" s="5"/>
      <c r="C30" s="4" t="s">
        <v>47</v>
      </c>
      <c r="D30" s="5">
        <v>386</v>
      </c>
      <c r="E30" s="5">
        <v>1.61</v>
      </c>
      <c r="F30" s="5">
        <v>1.45</v>
      </c>
      <c r="G30" s="5">
        <v>28496</v>
      </c>
      <c r="H30" s="5">
        <v>964.38</v>
      </c>
      <c r="I30" s="5">
        <v>947.49</v>
      </c>
      <c r="J30" s="5">
        <v>9057</v>
      </c>
      <c r="K30" s="5">
        <v>634.85</v>
      </c>
      <c r="L30" s="5">
        <v>621.79999999999995</v>
      </c>
      <c r="M30" s="5">
        <v>622</v>
      </c>
      <c r="N30" s="5">
        <v>87.3</v>
      </c>
      <c r="O30" s="5">
        <v>86.37</v>
      </c>
      <c r="P30" s="5">
        <f t="shared" si="6"/>
        <v>38561</v>
      </c>
      <c r="Q30" s="5">
        <f t="shared" si="7"/>
        <v>1688.14</v>
      </c>
      <c r="R30" s="5">
        <f t="shared" si="8"/>
        <v>1657.1100000000001</v>
      </c>
    </row>
    <row r="31" spans="1:18" x14ac:dyDescent="0.25">
      <c r="A31" s="4">
        <v>3.1</v>
      </c>
      <c r="B31" s="5"/>
      <c r="C31" s="4" t="s">
        <v>48</v>
      </c>
      <c r="D31" s="5">
        <v>44755</v>
      </c>
      <c r="E31" s="5">
        <v>174.5</v>
      </c>
      <c r="F31" s="5">
        <v>174.49</v>
      </c>
      <c r="G31" s="5">
        <v>48976</v>
      </c>
      <c r="H31" s="5">
        <v>449.25</v>
      </c>
      <c r="I31" s="5">
        <v>440.48</v>
      </c>
      <c r="J31" s="5">
        <v>1872</v>
      </c>
      <c r="K31" s="5">
        <v>141.86000000000001</v>
      </c>
      <c r="L31" s="5">
        <v>131.86000000000001</v>
      </c>
      <c r="M31" s="5">
        <v>54</v>
      </c>
      <c r="N31" s="5">
        <v>7.66</v>
      </c>
      <c r="O31" s="5">
        <v>7.66</v>
      </c>
      <c r="P31" s="5">
        <f t="shared" si="6"/>
        <v>95657</v>
      </c>
      <c r="Q31" s="5">
        <f t="shared" si="7"/>
        <v>773.27</v>
      </c>
      <c r="R31" s="5">
        <f t="shared" si="8"/>
        <v>754.49</v>
      </c>
    </row>
    <row r="32" spans="1:18" x14ac:dyDescent="0.25">
      <c r="A32" s="4">
        <v>3.11</v>
      </c>
      <c r="B32" s="5"/>
      <c r="C32" s="4" t="s">
        <v>49</v>
      </c>
      <c r="D32" s="5">
        <v>69323</v>
      </c>
      <c r="E32" s="5">
        <v>249.93</v>
      </c>
      <c r="F32" s="5">
        <v>249.93</v>
      </c>
      <c r="G32" s="5">
        <v>86467</v>
      </c>
      <c r="H32" s="5">
        <v>944.8</v>
      </c>
      <c r="I32" s="5">
        <v>944.8</v>
      </c>
      <c r="J32" s="5">
        <v>1753</v>
      </c>
      <c r="K32" s="5">
        <v>107.76</v>
      </c>
      <c r="L32" s="5">
        <v>107.76</v>
      </c>
      <c r="M32" s="5">
        <v>0</v>
      </c>
      <c r="N32" s="5">
        <v>0</v>
      </c>
      <c r="O32" s="5">
        <v>0</v>
      </c>
      <c r="P32" s="5">
        <f t="shared" si="6"/>
        <v>157543</v>
      </c>
      <c r="Q32" s="5">
        <f t="shared" si="7"/>
        <v>1302.49</v>
      </c>
      <c r="R32" s="5">
        <f t="shared" si="8"/>
        <v>1302.49</v>
      </c>
    </row>
    <row r="33" spans="1:18" x14ac:dyDescent="0.25">
      <c r="A33" s="4">
        <v>3.12</v>
      </c>
      <c r="B33" s="5"/>
      <c r="C33" s="4" t="s">
        <v>50</v>
      </c>
      <c r="D33" s="5">
        <v>10392</v>
      </c>
      <c r="E33" s="5">
        <v>49.28</v>
      </c>
      <c r="F33" s="5">
        <v>45.77</v>
      </c>
      <c r="G33" s="5">
        <v>24258</v>
      </c>
      <c r="H33" s="5">
        <v>183.18</v>
      </c>
      <c r="I33" s="5">
        <v>179.33</v>
      </c>
      <c r="J33" s="5">
        <v>516</v>
      </c>
      <c r="K33" s="5">
        <v>38.619999999999997</v>
      </c>
      <c r="L33" s="5">
        <v>37.409999999999997</v>
      </c>
      <c r="M33" s="5">
        <v>0</v>
      </c>
      <c r="N33" s="5">
        <v>0</v>
      </c>
      <c r="O33" s="5">
        <v>0</v>
      </c>
      <c r="P33" s="5">
        <f t="shared" si="6"/>
        <v>35166</v>
      </c>
      <c r="Q33" s="5">
        <f t="shared" si="7"/>
        <v>271.08</v>
      </c>
      <c r="R33" s="5">
        <f t="shared" si="8"/>
        <v>262.51</v>
      </c>
    </row>
    <row r="34" spans="1:18" x14ac:dyDescent="0.25">
      <c r="A34" s="4">
        <v>3.13</v>
      </c>
      <c r="B34" s="5"/>
      <c r="C34" s="4" t="s">
        <v>51</v>
      </c>
      <c r="D34" s="5">
        <v>11262</v>
      </c>
      <c r="E34" s="5">
        <v>48.81</v>
      </c>
      <c r="F34" s="5">
        <v>48.81</v>
      </c>
      <c r="G34" s="5">
        <v>33395</v>
      </c>
      <c r="H34" s="5">
        <v>636.19000000000005</v>
      </c>
      <c r="I34" s="5">
        <v>636.19000000000005</v>
      </c>
      <c r="J34" s="5">
        <v>7751</v>
      </c>
      <c r="K34" s="5">
        <v>567.11</v>
      </c>
      <c r="L34" s="5">
        <v>567.11</v>
      </c>
      <c r="M34" s="5">
        <v>74</v>
      </c>
      <c r="N34" s="5">
        <v>10.49</v>
      </c>
      <c r="O34" s="5">
        <v>10.49</v>
      </c>
      <c r="P34" s="5">
        <f t="shared" si="6"/>
        <v>52482</v>
      </c>
      <c r="Q34" s="5">
        <f t="shared" si="7"/>
        <v>1262.6000000000001</v>
      </c>
      <c r="R34" s="5">
        <f t="shared" si="8"/>
        <v>1262.6000000000001</v>
      </c>
    </row>
    <row r="35" spans="1:18" x14ac:dyDescent="0.25">
      <c r="A35" s="4">
        <v>3.14</v>
      </c>
      <c r="B35" s="5"/>
      <c r="C35" s="4" t="s">
        <v>52</v>
      </c>
      <c r="D35" s="5">
        <v>2058</v>
      </c>
      <c r="E35" s="5">
        <v>8.69</v>
      </c>
      <c r="F35" s="5">
        <v>8.69</v>
      </c>
      <c r="G35" s="5">
        <v>402</v>
      </c>
      <c r="H35" s="5">
        <v>2.7</v>
      </c>
      <c r="I35" s="5">
        <v>2.7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f t="shared" si="6"/>
        <v>2460</v>
      </c>
      <c r="Q35" s="5">
        <f t="shared" si="7"/>
        <v>11.39</v>
      </c>
      <c r="R35" s="5">
        <f t="shared" si="8"/>
        <v>11.39</v>
      </c>
    </row>
    <row r="36" spans="1:18" x14ac:dyDescent="0.25">
      <c r="A36" s="4">
        <v>3.15</v>
      </c>
      <c r="B36" s="5"/>
      <c r="C36" s="4" t="s">
        <v>53</v>
      </c>
      <c r="D36" s="5">
        <v>4671</v>
      </c>
      <c r="E36" s="5">
        <v>18.97</v>
      </c>
      <c r="F36" s="5">
        <v>18.97</v>
      </c>
      <c r="G36" s="5">
        <v>20064</v>
      </c>
      <c r="H36" s="5">
        <v>129.51</v>
      </c>
      <c r="I36" s="5">
        <v>129.51</v>
      </c>
      <c r="J36" s="5">
        <v>276</v>
      </c>
      <c r="K36" s="5">
        <v>17.05</v>
      </c>
      <c r="L36" s="5">
        <v>17.05</v>
      </c>
      <c r="M36" s="5">
        <v>0</v>
      </c>
      <c r="N36" s="5">
        <v>0</v>
      </c>
      <c r="O36" s="5">
        <v>0</v>
      </c>
      <c r="P36" s="5">
        <f t="shared" si="6"/>
        <v>25011</v>
      </c>
      <c r="Q36" s="5">
        <f t="shared" si="7"/>
        <v>165.53</v>
      </c>
      <c r="R36" s="5">
        <f t="shared" si="8"/>
        <v>165.53</v>
      </c>
    </row>
    <row r="37" spans="1:18" x14ac:dyDescent="0.25">
      <c r="A37" s="4">
        <v>3.16</v>
      </c>
      <c r="B37" s="5"/>
      <c r="C37" s="4" t="s">
        <v>54</v>
      </c>
      <c r="D37" s="5">
        <v>23207</v>
      </c>
      <c r="E37" s="5">
        <v>94.05</v>
      </c>
      <c r="F37" s="5">
        <v>94.05</v>
      </c>
      <c r="G37" s="5">
        <v>68706</v>
      </c>
      <c r="H37" s="5">
        <v>762.9</v>
      </c>
      <c r="I37" s="5">
        <v>762.9</v>
      </c>
      <c r="J37" s="5">
        <v>19</v>
      </c>
      <c r="K37" s="5">
        <v>1.26</v>
      </c>
      <c r="L37" s="5">
        <v>1.26</v>
      </c>
      <c r="M37" s="5">
        <v>0</v>
      </c>
      <c r="N37" s="5">
        <v>0</v>
      </c>
      <c r="O37" s="5">
        <v>0</v>
      </c>
      <c r="P37" s="5">
        <f t="shared" si="6"/>
        <v>91932</v>
      </c>
      <c r="Q37" s="5">
        <f t="shared" si="7"/>
        <v>858.20999999999992</v>
      </c>
      <c r="R37" s="5">
        <f t="shared" si="8"/>
        <v>858.20999999999992</v>
      </c>
    </row>
    <row r="38" spans="1:18" x14ac:dyDescent="0.25">
      <c r="A38" s="4">
        <v>3.17</v>
      </c>
      <c r="B38" s="5"/>
      <c r="C38" s="4" t="s">
        <v>55</v>
      </c>
      <c r="D38" s="5">
        <v>9374</v>
      </c>
      <c r="E38" s="5">
        <v>36.880000000000003</v>
      </c>
      <c r="F38" s="5">
        <v>36.880000000000003</v>
      </c>
      <c r="G38" s="5">
        <v>41136</v>
      </c>
      <c r="H38" s="5">
        <v>581.54999999999995</v>
      </c>
      <c r="I38" s="5">
        <v>581.41999999999996</v>
      </c>
      <c r="J38" s="5">
        <v>1425</v>
      </c>
      <c r="K38" s="5">
        <v>89.32</v>
      </c>
      <c r="L38" s="5">
        <v>89.22</v>
      </c>
      <c r="M38" s="5">
        <v>0</v>
      </c>
      <c r="N38" s="5">
        <v>0</v>
      </c>
      <c r="O38" s="5">
        <v>0</v>
      </c>
      <c r="P38" s="5">
        <f t="shared" si="6"/>
        <v>51935</v>
      </c>
      <c r="Q38" s="5">
        <f t="shared" si="7"/>
        <v>707.75</v>
      </c>
      <c r="R38" s="5">
        <f t="shared" si="8"/>
        <v>707.52</v>
      </c>
    </row>
    <row r="39" spans="1:18" x14ac:dyDescent="0.25">
      <c r="A39" s="4">
        <v>3.18</v>
      </c>
      <c r="B39" s="5"/>
      <c r="C39" s="4" t="s">
        <v>56</v>
      </c>
      <c r="D39" s="5">
        <v>172</v>
      </c>
      <c r="E39" s="5">
        <v>0.71</v>
      </c>
      <c r="F39" s="5">
        <v>0.71</v>
      </c>
      <c r="G39" s="5">
        <v>1698</v>
      </c>
      <c r="H39" s="5">
        <v>60.41</v>
      </c>
      <c r="I39" s="5">
        <v>60.41</v>
      </c>
      <c r="J39" s="5">
        <v>1863</v>
      </c>
      <c r="K39" s="5">
        <v>154.47</v>
      </c>
      <c r="L39" s="5">
        <v>154.47</v>
      </c>
      <c r="M39" s="5">
        <v>93</v>
      </c>
      <c r="N39" s="5">
        <v>16.899999999999999</v>
      </c>
      <c r="O39" s="5">
        <v>16.899999999999999</v>
      </c>
      <c r="P39" s="5">
        <f t="shared" si="6"/>
        <v>3826</v>
      </c>
      <c r="Q39" s="5">
        <f t="shared" si="7"/>
        <v>232.49</v>
      </c>
      <c r="R39" s="5">
        <f t="shared" si="8"/>
        <v>232.49</v>
      </c>
    </row>
    <row r="40" spans="1:18" s="8" customFormat="1" x14ac:dyDescent="0.25">
      <c r="A40" s="7"/>
      <c r="B40" s="7"/>
      <c r="C40" s="7" t="s">
        <v>22</v>
      </c>
      <c r="D40" s="7">
        <f>SUM(D22:D39)</f>
        <v>207672</v>
      </c>
      <c r="E40" s="7">
        <f t="shared" ref="E40:R40" si="9">SUM(E22:E39)</f>
        <v>818.57</v>
      </c>
      <c r="F40" s="7">
        <f t="shared" si="9"/>
        <v>814.81000000000006</v>
      </c>
      <c r="G40" s="7">
        <f t="shared" si="9"/>
        <v>490104</v>
      </c>
      <c r="H40" s="7">
        <f t="shared" si="9"/>
        <v>5591.5999999999995</v>
      </c>
      <c r="I40" s="7">
        <f t="shared" si="9"/>
        <v>5559.6399999999994</v>
      </c>
      <c r="J40" s="7">
        <f t="shared" si="9"/>
        <v>24609</v>
      </c>
      <c r="K40" s="7">
        <f t="shared" si="9"/>
        <v>1758.28</v>
      </c>
      <c r="L40" s="7">
        <f t="shared" si="9"/>
        <v>1732.76</v>
      </c>
      <c r="M40" s="7">
        <f t="shared" si="9"/>
        <v>843</v>
      </c>
      <c r="N40" s="7">
        <f t="shared" si="9"/>
        <v>122.35</v>
      </c>
      <c r="O40" s="7">
        <f t="shared" si="9"/>
        <v>121.41999999999999</v>
      </c>
      <c r="P40" s="7">
        <f>SUM(P22:P39)</f>
        <v>723228</v>
      </c>
      <c r="Q40" s="7">
        <f t="shared" ref="Q40:R40" si="10">SUM(Q22:Q39)</f>
        <v>8290.8000000000011</v>
      </c>
      <c r="R40" s="7">
        <f t="shared" si="10"/>
        <v>8228.630000000001</v>
      </c>
    </row>
    <row r="41" spans="1:18" ht="15" customHeight="1" x14ac:dyDescent="0.25">
      <c r="A41" s="4">
        <v>4</v>
      </c>
      <c r="B41" s="21" t="s">
        <v>57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3"/>
      <c r="R41" s="6"/>
    </row>
    <row r="42" spans="1:18" x14ac:dyDescent="0.25">
      <c r="A42" s="4">
        <v>4.0999999999999996</v>
      </c>
      <c r="B42" s="5"/>
      <c r="C42" s="4" t="s">
        <v>58</v>
      </c>
      <c r="D42" s="5">
        <v>19028</v>
      </c>
      <c r="E42" s="5">
        <v>72.540000000000006</v>
      </c>
      <c r="F42" s="5">
        <v>72.540000000000006</v>
      </c>
      <c r="G42" s="5">
        <v>181011</v>
      </c>
      <c r="H42" s="5">
        <v>3224.98</v>
      </c>
      <c r="I42" s="5">
        <v>3224.98</v>
      </c>
      <c r="J42" s="5">
        <v>4789</v>
      </c>
      <c r="K42" s="5">
        <v>370.19</v>
      </c>
      <c r="L42" s="5">
        <v>370.19</v>
      </c>
      <c r="M42" s="5">
        <v>63</v>
      </c>
      <c r="N42" s="5">
        <v>11.42</v>
      </c>
      <c r="O42" s="5">
        <v>11.42</v>
      </c>
      <c r="P42" s="5">
        <f t="shared" ref="P42:P43" si="11">D42+G42+J42+M42</f>
        <v>204891</v>
      </c>
      <c r="Q42" s="5">
        <f t="shared" ref="Q42:Q43" si="12">E42+H42+K42+N42</f>
        <v>3679.13</v>
      </c>
      <c r="R42" s="5">
        <f t="shared" ref="R42:R43" si="13">F42+I42+L42+O42</f>
        <v>3679.13</v>
      </c>
    </row>
    <row r="43" spans="1:18" x14ac:dyDescent="0.25">
      <c r="A43" s="5"/>
      <c r="B43" s="5"/>
      <c r="C43" s="7" t="s">
        <v>22</v>
      </c>
      <c r="D43" s="7">
        <v>19028</v>
      </c>
      <c r="E43" s="7">
        <v>72.540000000000006</v>
      </c>
      <c r="F43" s="7">
        <v>72.540000000000006</v>
      </c>
      <c r="G43" s="7">
        <v>181011</v>
      </c>
      <c r="H43" s="7">
        <v>3224.98</v>
      </c>
      <c r="I43" s="7">
        <v>3224.98</v>
      </c>
      <c r="J43" s="7">
        <v>4789</v>
      </c>
      <c r="K43" s="7">
        <v>370.19</v>
      </c>
      <c r="L43" s="7">
        <v>370.19</v>
      </c>
      <c r="M43" s="7">
        <v>63</v>
      </c>
      <c r="N43" s="7">
        <v>11.42</v>
      </c>
      <c r="O43" s="7">
        <v>11.42</v>
      </c>
      <c r="P43" s="7">
        <f t="shared" si="11"/>
        <v>204891</v>
      </c>
      <c r="Q43" s="7">
        <f t="shared" si="12"/>
        <v>3679.13</v>
      </c>
      <c r="R43" s="7">
        <f t="shared" si="13"/>
        <v>3679.13</v>
      </c>
    </row>
    <row r="44" spans="1:18" ht="15" customHeight="1" x14ac:dyDescent="0.25">
      <c r="A44" s="4">
        <v>7</v>
      </c>
      <c r="B44" s="21" t="s">
        <v>59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3"/>
      <c r="R44" s="6"/>
    </row>
    <row r="45" spans="1:18" x14ac:dyDescent="0.25">
      <c r="A45" s="4">
        <v>7.1</v>
      </c>
      <c r="B45" s="5"/>
      <c r="C45" s="4" t="s">
        <v>60</v>
      </c>
      <c r="D45" s="5">
        <v>1</v>
      </c>
      <c r="E45" s="5">
        <v>0.01</v>
      </c>
      <c r="F45" s="5">
        <v>0.01</v>
      </c>
      <c r="G45" s="5">
        <v>40664</v>
      </c>
      <c r="H45" s="5">
        <v>255.66</v>
      </c>
      <c r="I45" s="5">
        <v>255.66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 t="shared" ref="P45:P54" si="14">D45+G45+J45+M45</f>
        <v>40665</v>
      </c>
      <c r="Q45" s="5">
        <f t="shared" ref="Q45:Q54" si="15">E45+H45+K45+N45</f>
        <v>255.67</v>
      </c>
      <c r="R45" s="5">
        <f t="shared" ref="R45:R54" si="16">F45+I45+L45+O45</f>
        <v>255.67</v>
      </c>
    </row>
    <row r="46" spans="1:18" x14ac:dyDescent="0.25">
      <c r="A46" s="4">
        <v>7.2</v>
      </c>
      <c r="B46" s="5"/>
      <c r="C46" s="4" t="s">
        <v>61</v>
      </c>
      <c r="D46" s="5">
        <v>4402</v>
      </c>
      <c r="E46" s="5">
        <v>18.57</v>
      </c>
      <c r="F46" s="5">
        <v>18.57</v>
      </c>
      <c r="G46" s="5">
        <v>6681</v>
      </c>
      <c r="H46" s="5">
        <v>44.22</v>
      </c>
      <c r="I46" s="5">
        <v>44.22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 t="shared" si="14"/>
        <v>11083</v>
      </c>
      <c r="Q46" s="5">
        <f t="shared" si="15"/>
        <v>62.79</v>
      </c>
      <c r="R46" s="5">
        <f t="shared" si="16"/>
        <v>62.79</v>
      </c>
    </row>
    <row r="47" spans="1:18" x14ac:dyDescent="0.25">
      <c r="A47" s="4">
        <v>7.3</v>
      </c>
      <c r="B47" s="5"/>
      <c r="C47" s="4" t="s">
        <v>62</v>
      </c>
      <c r="D47" s="5">
        <v>20745</v>
      </c>
      <c r="E47" s="5">
        <v>89.82</v>
      </c>
      <c r="F47" s="5">
        <v>89.82</v>
      </c>
      <c r="G47" s="5">
        <v>52252</v>
      </c>
      <c r="H47" s="5">
        <v>435.68</v>
      </c>
      <c r="I47" s="5">
        <v>435.68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 t="shared" si="14"/>
        <v>72997</v>
      </c>
      <c r="Q47" s="5">
        <f t="shared" si="15"/>
        <v>525.5</v>
      </c>
      <c r="R47" s="5">
        <f t="shared" si="16"/>
        <v>525.5</v>
      </c>
    </row>
    <row r="48" spans="1:18" x14ac:dyDescent="0.25">
      <c r="A48" s="4">
        <v>7.4</v>
      </c>
      <c r="B48" s="5"/>
      <c r="C48" s="4" t="s">
        <v>63</v>
      </c>
      <c r="D48" s="5">
        <v>989</v>
      </c>
      <c r="E48" s="5">
        <v>4.72</v>
      </c>
      <c r="F48" s="5">
        <v>4.7</v>
      </c>
      <c r="G48" s="5">
        <v>31711</v>
      </c>
      <c r="H48" s="5">
        <v>253.86</v>
      </c>
      <c r="I48" s="5">
        <v>253.86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f t="shared" si="14"/>
        <v>32700</v>
      </c>
      <c r="Q48" s="5">
        <f t="shared" si="15"/>
        <v>258.58000000000004</v>
      </c>
      <c r="R48" s="5">
        <f t="shared" si="16"/>
        <v>258.56</v>
      </c>
    </row>
    <row r="49" spans="1:18" x14ac:dyDescent="0.25">
      <c r="A49" s="4">
        <v>7.5</v>
      </c>
      <c r="B49" s="5"/>
      <c r="C49" s="4" t="s">
        <v>64</v>
      </c>
      <c r="D49" s="5">
        <v>9926</v>
      </c>
      <c r="E49" s="5">
        <v>44.02</v>
      </c>
      <c r="F49" s="5">
        <v>44.02</v>
      </c>
      <c r="G49" s="5">
        <v>21138</v>
      </c>
      <c r="H49" s="5">
        <v>164.83</v>
      </c>
      <c r="I49" s="5">
        <v>164.83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f t="shared" si="14"/>
        <v>31064</v>
      </c>
      <c r="Q49" s="5">
        <f t="shared" si="15"/>
        <v>208.85000000000002</v>
      </c>
      <c r="R49" s="5">
        <f t="shared" si="16"/>
        <v>208.85000000000002</v>
      </c>
    </row>
    <row r="50" spans="1:18" x14ac:dyDescent="0.25">
      <c r="A50" s="4">
        <v>7.6</v>
      </c>
      <c r="B50" s="5"/>
      <c r="C50" s="4" t="s">
        <v>65</v>
      </c>
      <c r="D50" s="5">
        <v>14477</v>
      </c>
      <c r="E50" s="5">
        <v>63.77</v>
      </c>
      <c r="F50" s="5">
        <v>63.77</v>
      </c>
      <c r="G50" s="5">
        <v>59478</v>
      </c>
      <c r="H50" s="5">
        <v>492.77</v>
      </c>
      <c r="I50" s="5">
        <v>492.77</v>
      </c>
      <c r="J50" s="5">
        <v>4925</v>
      </c>
      <c r="K50" s="5">
        <v>360.15</v>
      </c>
      <c r="L50" s="5">
        <v>360.15</v>
      </c>
      <c r="M50" s="5">
        <v>0</v>
      </c>
      <c r="N50" s="5">
        <v>0</v>
      </c>
      <c r="O50" s="5">
        <v>0</v>
      </c>
      <c r="P50" s="5">
        <f t="shared" si="14"/>
        <v>78880</v>
      </c>
      <c r="Q50" s="5">
        <f t="shared" si="15"/>
        <v>916.68999999999994</v>
      </c>
      <c r="R50" s="5">
        <f t="shared" si="16"/>
        <v>916.68999999999994</v>
      </c>
    </row>
    <row r="51" spans="1:18" x14ac:dyDescent="0.25">
      <c r="A51" s="4">
        <v>7.7</v>
      </c>
      <c r="B51" s="5"/>
      <c r="C51" s="4" t="s">
        <v>66</v>
      </c>
      <c r="D51" s="5">
        <v>738</v>
      </c>
      <c r="E51" s="5">
        <v>3.42</v>
      </c>
      <c r="F51" s="5">
        <v>3.42</v>
      </c>
      <c r="G51" s="5">
        <v>2384</v>
      </c>
      <c r="H51" s="5">
        <v>15.39</v>
      </c>
      <c r="I51" s="5">
        <v>15.39</v>
      </c>
      <c r="J51" s="5">
        <v>2</v>
      </c>
      <c r="K51" s="5">
        <v>0.2</v>
      </c>
      <c r="L51" s="5">
        <v>0.2</v>
      </c>
      <c r="M51" s="5">
        <v>0</v>
      </c>
      <c r="N51" s="5">
        <v>0</v>
      </c>
      <c r="O51" s="5">
        <v>0</v>
      </c>
      <c r="P51" s="5">
        <f t="shared" si="14"/>
        <v>3124</v>
      </c>
      <c r="Q51" s="5">
        <f t="shared" si="15"/>
        <v>19.010000000000002</v>
      </c>
      <c r="R51" s="5">
        <f t="shared" si="16"/>
        <v>19.010000000000002</v>
      </c>
    </row>
    <row r="52" spans="1:18" x14ac:dyDescent="0.25">
      <c r="A52" s="4">
        <v>7.8</v>
      </c>
      <c r="B52" s="5"/>
      <c r="C52" s="4" t="s">
        <v>67</v>
      </c>
      <c r="D52" s="5">
        <v>1074</v>
      </c>
      <c r="E52" s="5">
        <v>4.4400000000000004</v>
      </c>
      <c r="F52" s="5">
        <v>4.4400000000000004</v>
      </c>
      <c r="G52" s="5">
        <v>6124</v>
      </c>
      <c r="H52" s="5">
        <v>43.15</v>
      </c>
      <c r="I52" s="5">
        <v>43.15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 t="shared" si="14"/>
        <v>7198</v>
      </c>
      <c r="Q52" s="5">
        <f t="shared" si="15"/>
        <v>47.589999999999996</v>
      </c>
      <c r="R52" s="5">
        <f t="shared" si="16"/>
        <v>47.589999999999996</v>
      </c>
    </row>
    <row r="53" spans="1:18" x14ac:dyDescent="0.25">
      <c r="A53" s="5"/>
      <c r="B53" s="5"/>
      <c r="C53" s="7" t="s">
        <v>22</v>
      </c>
      <c r="D53" s="7">
        <f>SUM(D45:D52)</f>
        <v>52352</v>
      </c>
      <c r="E53" s="7">
        <f t="shared" ref="E53:R53" si="17">SUM(E45:E52)</f>
        <v>228.76999999999998</v>
      </c>
      <c r="F53" s="7">
        <f t="shared" si="17"/>
        <v>228.75</v>
      </c>
      <c r="G53" s="7">
        <f t="shared" si="17"/>
        <v>220432</v>
      </c>
      <c r="H53" s="7">
        <f t="shared" si="17"/>
        <v>1705.5600000000002</v>
      </c>
      <c r="I53" s="7">
        <f t="shared" si="17"/>
        <v>1705.5600000000002</v>
      </c>
      <c r="J53" s="7">
        <f t="shared" si="17"/>
        <v>4927</v>
      </c>
      <c r="K53" s="7">
        <f t="shared" si="17"/>
        <v>360.34999999999997</v>
      </c>
      <c r="L53" s="7">
        <f t="shared" si="17"/>
        <v>360.34999999999997</v>
      </c>
      <c r="M53" s="7">
        <f t="shared" si="17"/>
        <v>0</v>
      </c>
      <c r="N53" s="7">
        <f t="shared" si="17"/>
        <v>0</v>
      </c>
      <c r="O53" s="7">
        <f t="shared" si="17"/>
        <v>0</v>
      </c>
      <c r="P53" s="7">
        <f>SUM(P45:P52)</f>
        <v>277711</v>
      </c>
      <c r="Q53" s="7">
        <f t="shared" ref="Q53:R53" si="18">SUM(Q45:Q52)</f>
        <v>2294.6800000000003</v>
      </c>
      <c r="R53" s="7">
        <f t="shared" si="18"/>
        <v>2294.6600000000003</v>
      </c>
    </row>
    <row r="54" spans="1:18" x14ac:dyDescent="0.25">
      <c r="A54" s="5"/>
      <c r="B54" s="5"/>
      <c r="C54" s="7" t="s">
        <v>68</v>
      </c>
      <c r="D54" s="7">
        <f>D53+D43+D40+D20</f>
        <v>363297</v>
      </c>
      <c r="E54" s="7">
        <f t="shared" ref="E54:R54" si="19">E53+E43+E40+E20</f>
        <v>1348.27</v>
      </c>
      <c r="F54" s="7">
        <f t="shared" si="19"/>
        <v>1341.8100000000002</v>
      </c>
      <c r="G54" s="7">
        <f t="shared" si="19"/>
        <v>1038674</v>
      </c>
      <c r="H54" s="7">
        <f t="shared" si="19"/>
        <v>13817.21</v>
      </c>
      <c r="I54" s="7">
        <f t="shared" si="19"/>
        <v>13730.98</v>
      </c>
      <c r="J54" s="7">
        <f t="shared" si="19"/>
        <v>89693</v>
      </c>
      <c r="K54" s="7">
        <f t="shared" si="19"/>
        <v>7138.98</v>
      </c>
      <c r="L54" s="7">
        <f t="shared" si="19"/>
        <v>7028.4700000000012</v>
      </c>
      <c r="M54" s="7">
        <f t="shared" si="19"/>
        <v>4838</v>
      </c>
      <c r="N54" s="7">
        <f t="shared" si="19"/>
        <v>741.94</v>
      </c>
      <c r="O54" s="7">
        <f t="shared" si="19"/>
        <v>740.28</v>
      </c>
      <c r="P54" s="7">
        <f>P53+P43+P40+P20</f>
        <v>1496502</v>
      </c>
      <c r="Q54" s="24">
        <f t="shared" ref="Q54:R54" si="20">Q53+Q43+Q40+Q20</f>
        <v>23046.400000000001</v>
      </c>
      <c r="R54" s="7">
        <f t="shared" si="20"/>
        <v>22841.54</v>
      </c>
    </row>
    <row r="57" spans="1:18" x14ac:dyDescent="0.25">
      <c r="D57">
        <f>D54/P54%</f>
        <v>24.276412594169603</v>
      </c>
    </row>
  </sheetData>
  <mergeCells count="16">
    <mergeCell ref="B21:Q21"/>
    <mergeCell ref="B41:Q41"/>
    <mergeCell ref="B44:Q44"/>
    <mergeCell ref="J6:L6"/>
    <mergeCell ref="M5:O5"/>
    <mergeCell ref="M6:O6"/>
    <mergeCell ref="P5:R6"/>
    <mergeCell ref="A4:R4"/>
    <mergeCell ref="A5:A7"/>
    <mergeCell ref="B5:B7"/>
    <mergeCell ref="C5:C7"/>
    <mergeCell ref="D5:F5"/>
    <mergeCell ref="D6:F6"/>
    <mergeCell ref="G5:I5"/>
    <mergeCell ref="G6:I6"/>
    <mergeCell ref="J5:L5"/>
  </mergeCells>
  <pageMargins left="0.75" right="0.75" top="1" bottom="1" header="0.5" footer="0.5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BankWise Disbursement Report 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Shashank  Srivastava</cp:lastModifiedBy>
  <dcterms:created xsi:type="dcterms:W3CDTF">2026-04-04T12:17:11Z</dcterms:created>
  <dcterms:modified xsi:type="dcterms:W3CDTF">2026-04-30T11:41:42Z</dcterms:modified>
</cp:coreProperties>
</file>